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ad me"/>
    <sheet r:id="rId2" sheetId="2" name="Projects"/>
    <sheet r:id="rId3" sheetId="3" name="Budget"/>
    <sheet r:id="rId4" sheetId="4" name="Purchases"/>
    <sheet r:id="rId5" sheetId="5" name="Labour"/>
    <sheet r:id="rId6" sheetId="6" name="Daily log"/>
    <sheet r:id="rId7" sheetId="7" name="Lists"/>
  </sheets>
  <definedNames/>
  <calcPr/>
</workbook>
</file>

<file path=xl/sharedStrings.xml><?xml version="1.0" encoding="utf-8"?>
<sst xmlns="http://schemas.openxmlformats.org/spreadsheetml/2006/main">
  <si>
    <t>Construction project management workbook: how to use it</t>
  </si>
  <si>
    <t>One workbook per project. Sheets: Projects (phases and progress), Budget (worked out, do not type in the grey formula columns), Purchases, Labour, Daily log, Lists.</t>
  </si>
  <si>
    <t>Rule 1: one row per event (an order line, a weekly pay run, a day). Never overwrite a row; add a correction row with a note.</t>
  </si>
  <si>
    <t>Rule 2: every cost row names a phase exactly as written in Lists, or the Budget sheet will not count it.</t>
  </si>
  <si>
    <t>Rule 3: one person owns each sheet. Others read it.</t>
  </si>
  <si>
    <t>Rule 4: close each week: save a dated copy (Project-2026-W42.xlsx) and do not edit closed weeks.</t>
  </si>
  <si>
    <t>Rule 5: delete the sample rows before you start.</t>
  </si>
  <si>
    <t>Works in Excel and Google Sheets (SUMIFS, INDEX/MATCH, IFERROR).</t>
  </si>
  <si>
    <t>From the Aaghaz360 guide: https://aaghaz360.com/guides/construction-project-management-excel-template/</t>
  </si>
  <si>
    <t>Phase</t>
  </si>
  <si>
    <t>Planned start</t>
  </si>
  <si>
    <t>Planned finish</t>
  </si>
  <si>
    <t>Actual start</t>
  </si>
  <si>
    <t>Actual finish</t>
  </si>
  <si>
    <t>% complete</t>
  </si>
  <si>
    <t>Status</t>
  </si>
  <si>
    <t>Owner of the phase</t>
  </si>
  <si>
    <t>Notes</t>
  </si>
  <si>
    <t>Foundation</t>
  </si>
  <si>
    <t>Done</t>
  </si>
  <si>
    <t>Sample</t>
  </si>
  <si>
    <t>Structure</t>
  </si>
  <si>
    <t>Running</t>
  </si>
  <si>
    <t>Finishing</t>
  </si>
  <si>
    <t>Not started</t>
  </si>
  <si>
    <t>External works</t>
  </si>
  <si>
    <t>Budget</t>
  </si>
  <si>
    <t>Committed (ordered, not yet billed)</t>
  </si>
  <si>
    <t>Spent: purchases billed</t>
  </si>
  <si>
    <t>Spent: labour</t>
  </si>
  <si>
    <t>Spent total</t>
  </si>
  <si>
    <t>Left in budget</t>
  </si>
  <si>
    <t>% of budget spent</t>
  </si>
  <si>
    <t>Flag</t>
  </si>
  <si>
    <t>Total</t>
  </si>
  <si>
    <t>Committed counts the part of each order not yet billed (simplified: order value − billed). Left in budget subtracts both spent and committed.</t>
  </si>
  <si>
    <t>'Spending ahead of progress' shows when the share of budget spent is more than 10 points above % complete. Sample figures throughout.</t>
  </si>
  <si>
    <t>Date</t>
  </si>
  <si>
    <t>Cost type</t>
  </si>
  <si>
    <t>Supplier</t>
  </si>
  <si>
    <t>Item</t>
  </si>
  <si>
    <t>Unit</t>
  </si>
  <si>
    <t>Qty ordered</t>
  </si>
  <si>
    <t>Rate</t>
  </si>
  <si>
    <t>Order value</t>
  </si>
  <si>
    <t>Qty received</t>
  </si>
  <si>
    <t>Billed amount</t>
  </si>
  <si>
    <t>Paid amount</t>
  </si>
  <si>
    <t>PO no.</t>
  </si>
  <si>
    <t>sample</t>
  </si>
  <si>
    <t>Material</t>
  </si>
  <si>
    <t>Supplier A (sample)</t>
  </si>
  <si>
    <t>Concrete</t>
  </si>
  <si>
    <t>m³</t>
  </si>
  <si>
    <t>PO-0101</t>
  </si>
  <si>
    <t>Paid</t>
  </si>
  <si>
    <t>Supplier B (sample)</t>
  </si>
  <si>
    <t>Steel bar 12 mm</t>
  </si>
  <si>
    <t>t</t>
  </si>
  <si>
    <t>PO-0142</t>
  </si>
  <si>
    <t>Part received</t>
  </si>
  <si>
    <t>Subcontract</t>
  </si>
  <si>
    <t>Supplier C (sample)</t>
  </si>
  <si>
    <t>Shuttering hire</t>
  </si>
  <si>
    <t>job</t>
  </si>
  <si>
    <t>PO-0150</t>
  </si>
  <si>
    <t>Open</t>
  </si>
  <si>
    <t>Week ending</t>
  </si>
  <si>
    <t>Trade / group</t>
  </si>
  <si>
    <t>Days worked</t>
  </si>
  <si>
    <t>Gross wages</t>
  </si>
  <si>
    <t>Advances</t>
  </si>
  <si>
    <t>Net paid</t>
  </si>
  <si>
    <t>Approved by</t>
  </si>
  <si>
    <t>Group of 5</t>
  </si>
  <si>
    <t>Owner</t>
  </si>
  <si>
    <t>Mason, steel fixer, helper, crew</t>
  </si>
  <si>
    <t>Work done</t>
  </si>
  <si>
    <t>Workers present</t>
  </si>
  <si>
    <t>Material used</t>
  </si>
  <si>
    <t>Problems / delays</t>
  </si>
  <si>
    <t>Photos (link)</t>
  </si>
  <si>
    <t>Reported by</t>
  </si>
  <si>
    <t>First-floor columns cast</t>
  </si>
  <si>
    <t>Cement 22 bags</t>
  </si>
  <si>
    <t>Rain stopped work at 3 pm</t>
  </si>
  <si>
    <t>Site engineer</t>
  </si>
  <si>
    <t>Phases</t>
  </si>
  <si>
    <t>Cost types</t>
  </si>
  <si>
    <t>Suppliers</t>
  </si>
  <si>
    <t>Trades</t>
  </si>
  <si>
    <t>Mason</t>
  </si>
  <si>
    <t>Labour</t>
  </si>
  <si>
    <t>Steel fixer</t>
  </si>
  <si>
    <t>Helper</t>
  </si>
  <si>
    <t>Machines and services</t>
  </si>
  <si>
    <t>Electrician</t>
  </si>
  <si>
    <t>Other</t>
  </si>
  <si>
    <t>Plumber</t>
  </si>
</sst>
</file>

<file path=xl/styles.xml><?xml version="1.0" encoding="utf-8"?>
<styleSheet xmlns="http://schemas.openxmlformats.org/spreadsheetml/2006/main">
  <numFmts count="2">
    <numFmt numFmtId="100" formatCode="0%"/>
    <numFmt numFmtId="101" formatCode="#,##0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  <font>
      <family val="2"/>
      <scheme val="minor"/>
      <i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8">
    <xf/>
    <xf fontId="1" applyFont="1"/>
    <xf fontId="2" applyFont="1" fillId="2" applyFill="1" applyAlignment="1">
      <alignment wrapText="1"/>
    </xf>
    <xf numFmtId="100" applyNumberFormat="1"/>
    <xf numFmtId="101" applyNumberFormat="1"/>
    <xf fontId="2" applyFont="1"/>
    <xf numFmtId="101" applyNumberFormat="1" fontId="2" applyFont="1"/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0" customWidth="1"/>
  </cols>
  <sheetData>
    <row r="1">
      <c r="A1" s="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/>
    <row r="9">
      <c r="A9" t="s">
        <v>7</v>
      </c>
    </row>
    <row r="10">
      <c r="A10" t="s">
        <v>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8" customWidth="1"/>
    <col min="2" max="2" width="13" customWidth="1"/>
    <col min="3" max="3" width="13" customWidth="1"/>
    <col min="4" max="4" width="13" customWidth="1"/>
    <col min="5" max="5" width="13" customWidth="1"/>
    <col min="6" max="6" width="11" customWidth="1"/>
    <col min="7" max="7" width="13" customWidth="1"/>
    <col min="8" max="8" width="18" customWidth="1"/>
    <col min="9" max="9" width="24" customWidth="1"/>
  </cols>
  <sheetData>
    <row r="1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>
      <c r="A2" t="s">
        <v>18</v>
      </c>
      <c r="F2" s="3">
        <v>1</v>
      </c>
      <c r="G2" t="s">
        <v>19</v>
      </c>
      <c r="I2" t="s">
        <v>20</v>
      </c>
    </row>
    <row r="3">
      <c r="A3" t="s">
        <v>21</v>
      </c>
      <c r="F3" s="3">
        <v>0.6</v>
      </c>
      <c r="G3" t="s">
        <v>22</v>
      </c>
      <c r="I3" t="s">
        <v>20</v>
      </c>
    </row>
    <row r="4">
      <c r="A4" t="s">
        <v>23</v>
      </c>
      <c r="F4" s="3">
        <v>0</v>
      </c>
      <c r="G4" t="s">
        <v>24</v>
      </c>
      <c r="I4" t="s">
        <v>20</v>
      </c>
    </row>
    <row r="5">
      <c r="A5" t="s">
        <v>25</v>
      </c>
      <c r="F5" s="3">
        <v>0</v>
      </c>
      <c r="G5" t="s">
        <v>24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8" customWidth="1"/>
    <col min="2" max="2" width="11" customWidth="1"/>
    <col min="3" max="3" width="18" customWidth="1"/>
    <col min="4" max="4" width="14" customWidth="1"/>
    <col min="5" max="5" width="12" customWidth="1"/>
    <col min="6" max="6" width="12" customWidth="1"/>
    <col min="7" max="7" width="13" customWidth="1"/>
    <col min="8" max="8" width="12" customWidth="1"/>
    <col min="9" max="9" width="11" customWidth="1"/>
    <col min="10" max="10" width="26" customWidth="1"/>
  </cols>
  <sheetData>
    <row r="1">
      <c r="A1" s="2" t="s">
        <v>9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14</v>
      </c>
      <c r="J1" s="2" t="s">
        <v>33</v>
      </c>
    </row>
    <row r="2">
      <c r="A2" t="s">
        <v>18</v>
      </c>
      <c r="B2" s="4">
        <v>8000</v>
      </c>
      <c r="C2" s="4">
        <f>SUMIFS(Purchases!I:I,Purchases!B:B,A2)-SUMIFS(Purchases!K:K,Purchases!B:B,A2)</f>
      </c>
      <c r="D2" s="4">
        <f>SUMIFS(Purchases!K:K,Purchases!B:B,A2)</f>
      </c>
      <c r="E2" s="4">
        <f>SUMIFS(Labour!E:E,Labour!B:B,A2)</f>
      </c>
      <c r="F2" s="4">
        <f>D2+E2</f>
      </c>
      <c r="G2" s="4">
        <f>B2-F2-C2</f>
      </c>
      <c r="H2" s="3">
        <f>IF(B2=0,"",F2/B2)</f>
      </c>
      <c r="I2" s="3">
        <f>IFERROR(INDEX(Projects!F:F,MATCH(A2,Projects!A:A,0)),"")</f>
      </c>
      <c r="J2">
        <f>IF(G2&lt;0,"Over budget",IF(AND(I2&lt;&gt;"",H2&gt;I2+0.1),"Spending ahead of progress",""))</f>
      </c>
    </row>
    <row r="3">
      <c r="A3" t="s">
        <v>21</v>
      </c>
      <c r="B3" s="4">
        <v>34000</v>
      </c>
      <c r="C3" s="4">
        <f>SUMIFS(Purchases!I:I,Purchases!B:B,A3)-SUMIFS(Purchases!K:K,Purchases!B:B,A3)</f>
      </c>
      <c r="D3" s="4">
        <f>SUMIFS(Purchases!K:K,Purchases!B:B,A3)</f>
      </c>
      <c r="E3" s="4">
        <f>SUMIFS(Labour!E:E,Labour!B:B,A3)</f>
      </c>
      <c r="F3" s="4">
        <f>D3+E3</f>
      </c>
      <c r="G3" s="4">
        <f>B3-F3-C3</f>
      </c>
      <c r="H3" s="3">
        <f>IF(B3=0,"",F3/B3)</f>
      </c>
      <c r="I3" s="3">
        <f>IFERROR(INDEX(Projects!F:F,MATCH(A3,Projects!A:A,0)),"")</f>
      </c>
      <c r="J3">
        <f>IF(G3&lt;0,"Over budget",IF(AND(I3&lt;&gt;"",H3&gt;I3+0.1),"Spending ahead of progress",""))</f>
      </c>
    </row>
    <row r="4">
      <c r="A4" t="s">
        <v>23</v>
      </c>
      <c r="B4" s="4">
        <v>21000</v>
      </c>
      <c r="C4" s="4">
        <f>SUMIFS(Purchases!I:I,Purchases!B:B,A4)-SUMIFS(Purchases!K:K,Purchases!B:B,A4)</f>
      </c>
      <c r="D4" s="4">
        <f>SUMIFS(Purchases!K:K,Purchases!B:B,A4)</f>
      </c>
      <c r="E4" s="4">
        <f>SUMIFS(Labour!E:E,Labour!B:B,A4)</f>
      </c>
      <c r="F4" s="4">
        <f>D4+E4</f>
      </c>
      <c r="G4" s="4">
        <f>B4-F4-C4</f>
      </c>
      <c r="H4" s="3">
        <f>IF(B4=0,"",F4/B4)</f>
      </c>
      <c r="I4" s="3">
        <f>IFERROR(INDEX(Projects!F:F,MATCH(A4,Projects!A:A,0)),"")</f>
      </c>
      <c r="J4">
        <f>IF(G4&lt;0,"Over budget",IF(AND(I4&lt;&gt;"",H4&gt;I4+0.1),"Spending ahead of progress",""))</f>
      </c>
    </row>
    <row r="5">
      <c r="A5" t="s">
        <v>25</v>
      </c>
      <c r="B5" s="4">
        <v>6000</v>
      </c>
      <c r="C5" s="4">
        <f>SUMIFS(Purchases!I:I,Purchases!B:B,A5)-SUMIFS(Purchases!K:K,Purchases!B:B,A5)</f>
      </c>
      <c r="D5" s="4">
        <f>SUMIFS(Purchases!K:K,Purchases!B:B,A5)</f>
      </c>
      <c r="E5" s="4">
        <f>SUMIFS(Labour!E:E,Labour!B:B,A5)</f>
      </c>
      <c r="F5" s="4">
        <f>D5+E5</f>
      </c>
      <c r="G5" s="4">
        <f>B5-F5-C5</f>
      </c>
      <c r="H5" s="3">
        <f>IF(B5=0,"",F5/B5)</f>
      </c>
      <c r="I5" s="3">
        <f>IFERROR(INDEX(Projects!F:F,MATCH(A5,Projects!A:A,0)),"")</f>
      </c>
      <c r="J5">
        <f>IF(G5&lt;0,"Over budget",IF(AND(I5&lt;&gt;"",H5&gt;I5+0.1),"Spending ahead of progress",""))</f>
      </c>
    </row>
    <row r="6">
      <c r="A6" s="5" t="s">
        <v>34</v>
      </c>
      <c r="B6" s="6">
        <f>SUM(B2:B5)</f>
      </c>
      <c r="C6" s="6">
        <f>SUM(C2:C5)</f>
      </c>
      <c r="D6" s="6">
        <f>SUM(D2:D5)</f>
      </c>
      <c r="E6" s="6">
        <f>SUM(E2:E5)</f>
      </c>
      <c r="F6" s="6">
        <f>SUM(F2:F5)</f>
      </c>
      <c r="G6" s="6">
        <f>SUM(G2:G5)</f>
      </c>
    </row>
    <row r="7"/>
    <row r="8">
      <c r="A8" s="7" t="s">
        <v>35</v>
      </c>
    </row>
    <row r="9">
      <c r="A9" s="7" t="s">
        <v>36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13" customWidth="1"/>
    <col min="4" max="4" width="20" customWidth="1"/>
    <col min="5" max="5" width="20" customWidth="1"/>
    <col min="6" max="6" width="7" customWidth="1"/>
    <col min="7" max="7" width="11" customWidth="1"/>
    <col min="8" max="8" width="9" customWidth="1"/>
    <col min="9" max="9" width="12" customWidth="1"/>
    <col min="10" max="10" width="12" customWidth="1"/>
    <col min="11" max="11" width="13" customWidth="1"/>
    <col min="12" max="12" width="12" customWidth="1"/>
    <col min="13" max="13" width="10" customWidth="1"/>
    <col min="14" max="14" width="14" customWidth="1"/>
  </cols>
  <sheetData>
    <row r="1">
      <c r="A1" s="2" t="s">
        <v>37</v>
      </c>
      <c r="B1" s="2" t="s">
        <v>9</v>
      </c>
      <c r="C1" s="2" t="s">
        <v>38</v>
      </c>
      <c r="D1" s="2" t="s">
        <v>39</v>
      </c>
      <c r="E1" s="2" t="s">
        <v>40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48</v>
      </c>
      <c r="N1" s="2" t="s">
        <v>15</v>
      </c>
    </row>
    <row r="2">
      <c r="A2" t="s">
        <v>49</v>
      </c>
      <c r="B2" t="s">
        <v>18</v>
      </c>
      <c r="C2" t="s">
        <v>50</v>
      </c>
      <c r="D2" t="s">
        <v>51</v>
      </c>
      <c r="E2" t="s">
        <v>52</v>
      </c>
      <c r="F2" t="s">
        <v>53</v>
      </c>
      <c r="G2">
        <v>30</v>
      </c>
      <c r="H2">
        <v>150</v>
      </c>
      <c r="I2">
        <f>G2*H2</f>
      </c>
      <c r="J2">
        <v>30</v>
      </c>
      <c r="K2">
        <v>4500</v>
      </c>
      <c r="L2">
        <v>4500</v>
      </c>
      <c r="M2" t="s">
        <v>54</v>
      </c>
      <c r="N2" t="s">
        <v>55</v>
      </c>
    </row>
    <row r="3">
      <c r="A3" t="s">
        <v>49</v>
      </c>
      <c r="B3" t="s">
        <v>21</v>
      </c>
      <c r="C3" t="s">
        <v>50</v>
      </c>
      <c r="D3" t="s">
        <v>56</v>
      </c>
      <c r="E3" t="s">
        <v>57</v>
      </c>
      <c r="F3" t="s">
        <v>58</v>
      </c>
      <c r="G3">
        <v>5</v>
      </c>
      <c r="H3">
        <v>780</v>
      </c>
      <c r="I3">
        <f>G3*H3</f>
      </c>
      <c r="J3">
        <v>4.3</v>
      </c>
      <c r="K3">
        <v>3354</v>
      </c>
      <c r="L3">
        <v>3354</v>
      </c>
      <c r="M3" t="s">
        <v>59</v>
      </c>
      <c r="N3" t="s">
        <v>60</v>
      </c>
    </row>
    <row r="4">
      <c r="A4" t="s">
        <v>49</v>
      </c>
      <c r="B4" t="s">
        <v>21</v>
      </c>
      <c r="C4" t="s">
        <v>61</v>
      </c>
      <c r="D4" t="s">
        <v>62</v>
      </c>
      <c r="E4" t="s">
        <v>63</v>
      </c>
      <c r="F4" t="s">
        <v>64</v>
      </c>
      <c r="G4">
        <v>1</v>
      </c>
      <c r="H4">
        <v>2600</v>
      </c>
      <c r="I4">
        <f>G4*H4</f>
      </c>
      <c r="J4">
        <v>0</v>
      </c>
      <c r="K4">
        <v>0</v>
      </c>
      <c r="L4">
        <v>0</v>
      </c>
      <c r="M4" t="s">
        <v>65</v>
      </c>
      <c r="N4" t="s">
        <v>66</v>
      </c>
    </row>
    <row r="5">
      <c r="I5">
        <f>IF(G5="","",G5*H5)</f>
      </c>
    </row>
    <row r="6">
      <c r="I6">
        <f>IF(G6="","",G6*H6)</f>
      </c>
    </row>
    <row r="7">
      <c r="I7">
        <f>IF(G7="","",G7*H7)</f>
      </c>
    </row>
    <row r="8">
      <c r="I8">
        <f>IF(G8="","",G8*H8)</f>
      </c>
    </row>
    <row r="9">
      <c r="I9">
        <f>IF(G9="","",G9*H9)</f>
      </c>
    </row>
    <row r="10">
      <c r="I10">
        <f>IF(G10="","",G10*H10)</f>
      </c>
    </row>
    <row r="11">
      <c r="I11">
        <f>IF(G11="","",G11*H11)</f>
      </c>
    </row>
    <row r="12">
      <c r="I12">
        <f>IF(G12="","",G12*H12)</f>
      </c>
    </row>
    <row r="13">
      <c r="I13">
        <f>IF(G13="","",G13*H13)</f>
      </c>
    </row>
    <row r="14">
      <c r="I14">
        <f>IF(G14="","",G14*H14)</f>
      </c>
    </row>
    <row r="15">
      <c r="I15">
        <f>IF(G15="","",G15*H15)</f>
      </c>
    </row>
    <row r="16">
      <c r="I16">
        <f>IF(G16="","",G16*H16)</f>
      </c>
    </row>
    <row r="17">
      <c r="I17">
        <f>IF(G17="","",G17*H17)</f>
      </c>
    </row>
    <row r="18">
      <c r="I18">
        <f>IF(G18="","",G18*H18)</f>
      </c>
    </row>
    <row r="19">
      <c r="I19">
        <f>IF(G19="","",G19*H19)</f>
      </c>
    </row>
    <row r="20">
      <c r="I20">
        <f>IF(G20="","",G20*H20)</f>
      </c>
    </row>
    <row r="21">
      <c r="I21">
        <f>IF(G21="","",G21*H21)</f>
      </c>
    </row>
    <row r="22">
      <c r="I22">
        <f>IF(G22="","",G22*H22)</f>
      </c>
    </row>
    <row r="23">
      <c r="I23">
        <f>IF(G23="","",G23*H23)</f>
      </c>
    </row>
    <row r="24">
      <c r="I24">
        <f>IF(G24="","",G24*H24)</f>
      </c>
    </row>
    <row r="25">
      <c r="I25">
        <f>IF(G25="","",G25*H25)</f>
      </c>
    </row>
    <row r="26">
      <c r="I26">
        <f>IF(G26="","",G26*H26)</f>
      </c>
    </row>
    <row r="27">
      <c r="I27">
        <f>IF(G27="","",G27*H27)</f>
      </c>
    </row>
    <row r="28">
      <c r="I28">
        <f>IF(G28="","",G28*H28)</f>
      </c>
    </row>
    <row r="29">
      <c r="I29">
        <f>IF(G29="","",G29*H29)</f>
      </c>
    </row>
    <row r="30">
      <c r="I30">
        <f>IF(G30="","",G30*H30)</f>
      </c>
    </row>
    <row r="31">
      <c r="I31">
        <f>IF(G31="","",G31*H31)</f>
      </c>
    </row>
    <row r="32">
      <c r="I32">
        <f>IF(G32="","",G32*H32)</f>
      </c>
    </row>
    <row r="33">
      <c r="I33">
        <f>IF(G33="","",G33*H33)</f>
      </c>
    </row>
    <row r="34">
      <c r="I34">
        <f>IF(G34="","",G34*H34)</f>
      </c>
    </row>
    <row r="35">
      <c r="I35">
        <f>IF(G35="","",G35*H35)</f>
      </c>
    </row>
    <row r="36">
      <c r="I36">
        <f>IF(G36="","",G36*H36)</f>
      </c>
    </row>
    <row r="37">
      <c r="I37">
        <f>IF(G37="","",G37*H37)</f>
      </c>
    </row>
    <row r="38">
      <c r="I38">
        <f>IF(G38="","",G38*H38)</f>
      </c>
    </row>
    <row r="39">
      <c r="I39">
        <f>IF(G39="","",G39*H39)</f>
      </c>
    </row>
    <row r="40">
      <c r="I40">
        <f>IF(G40="","",G40*H40)</f>
      </c>
    </row>
    <row r="41">
      <c r="I41">
        <f>IF(G41="","",G41*H41)</f>
      </c>
    </row>
    <row r="42">
      <c r="I42">
        <f>IF(G42="","",G42*H42)</f>
      </c>
    </row>
    <row r="43">
      <c r="I43">
        <f>IF(G43="","",G43*H43)</f>
      </c>
    </row>
    <row r="44">
      <c r="I44">
        <f>IF(G44="","",G44*H44)</f>
      </c>
    </row>
    <row r="45">
      <c r="I45">
        <f>IF(G45="","",G45*H45)</f>
      </c>
    </row>
    <row r="46">
      <c r="I46">
        <f>IF(G46="","",G46*H46)</f>
      </c>
    </row>
    <row r="47">
      <c r="I47">
        <f>IF(G47="","",G47*H47)</f>
      </c>
    </row>
    <row r="48">
      <c r="I48">
        <f>IF(G48="","",G48*H48)</f>
      </c>
    </row>
    <row r="49">
      <c r="I49">
        <f>IF(G49="","",G49*H49)</f>
      </c>
    </row>
    <row r="50">
      <c r="I50">
        <f>IF(G50="","",G50*H50)</f>
      </c>
    </row>
    <row r="51">
      <c r="I51">
        <f>IF(G51="","",G51*H51)</f>
      </c>
    </row>
    <row r="52">
      <c r="I52">
        <f>IF(G52="","",G52*H52)</f>
      </c>
    </row>
    <row r="53">
      <c r="I53">
        <f>IF(G53="","",G53*H53)</f>
      </c>
    </row>
    <row r="54">
      <c r="I54">
        <f>IF(G54="","",G54*H54)</f>
      </c>
    </row>
    <row r="55">
      <c r="I55">
        <f>IF(G55="","",G55*H55)</f>
      </c>
    </row>
    <row r="56">
      <c r="I56">
        <f>IF(G56="","",G56*H56)</f>
      </c>
    </row>
    <row r="57">
      <c r="I57">
        <f>IF(G57="","",G57*H57)</f>
      </c>
    </row>
    <row r="58">
      <c r="I58">
        <f>IF(G58="","",G58*H58)</f>
      </c>
    </row>
    <row r="59">
      <c r="I59">
        <f>IF(G59="","",G59*H59)</f>
      </c>
    </row>
    <row r="60">
      <c r="I60">
        <f>IF(G60="","",G60*H60)</f>
      </c>
    </row>
    <row r="61">
      <c r="I61">
        <f>IF(G61="","",G61*H61)</f>
      </c>
    </row>
    <row r="62">
      <c r="I62">
        <f>IF(G62="","",G62*H62)</f>
      </c>
    </row>
    <row r="63">
      <c r="I63">
        <f>IF(G63="","",G63*H63)</f>
      </c>
    </row>
    <row r="64">
      <c r="I64">
        <f>IF(G64="","",G64*H64)</f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3" customWidth="1"/>
    <col min="2" max="2" width="16" customWidth="1"/>
    <col min="3" max="3" width="30" customWidth="1"/>
    <col min="4" max="4" width="12" customWidth="1"/>
    <col min="5" max="5" width="12" customWidth="1"/>
    <col min="6" max="6" width="11" customWidth="1"/>
    <col min="7" max="7" width="11" customWidth="1"/>
    <col min="8" max="8" width="14" customWidth="1"/>
  </cols>
  <sheetData>
    <row r="1">
      <c r="A1" s="2" t="s">
        <v>67</v>
      </c>
      <c r="B1" s="2" t="s">
        <v>9</v>
      </c>
      <c r="C1" s="2" t="s">
        <v>68</v>
      </c>
      <c r="D1" s="2" t="s">
        <v>69</v>
      </c>
      <c r="E1" s="2" t="s">
        <v>70</v>
      </c>
      <c r="F1" s="2" t="s">
        <v>71</v>
      </c>
      <c r="G1" s="2" t="s">
        <v>72</v>
      </c>
      <c r="H1" s="2" t="s">
        <v>73</v>
      </c>
    </row>
    <row r="2">
      <c r="A2" t="s">
        <v>49</v>
      </c>
      <c r="B2" t="s">
        <v>18</v>
      </c>
      <c r="C2" t="s">
        <v>74</v>
      </c>
      <c r="D2">
        <v>30</v>
      </c>
      <c r="E2">
        <v>3900</v>
      </c>
      <c r="F2">
        <v>0</v>
      </c>
      <c r="G2">
        <f>E2-F2</f>
      </c>
      <c r="H2" t="s">
        <v>75</v>
      </c>
    </row>
    <row r="3">
      <c r="A3" t="s">
        <v>49</v>
      </c>
      <c r="B3" t="s">
        <v>21</v>
      </c>
      <c r="C3" t="s">
        <v>76</v>
      </c>
      <c r="D3">
        <v>43</v>
      </c>
      <c r="E3">
        <v>788</v>
      </c>
      <c r="F3">
        <v>140</v>
      </c>
      <c r="G3">
        <f>E3-F3</f>
      </c>
      <c r="H3" t="s">
        <v>75</v>
      </c>
    </row>
    <row r="4">
      <c r="G4">
        <f>IF(E4="","",E4-F4)</f>
      </c>
    </row>
    <row r="5">
      <c r="G5">
        <f>IF(E5="","",E5-F5)</f>
      </c>
    </row>
    <row r="6">
      <c r="G6">
        <f>IF(E6="","",E6-F6)</f>
      </c>
    </row>
    <row r="7">
      <c r="G7">
        <f>IF(E7="","",E7-F7)</f>
      </c>
    </row>
    <row r="8">
      <c r="G8">
        <f>IF(E8="","",E8-F8)</f>
      </c>
    </row>
    <row r="9">
      <c r="G9">
        <f>IF(E9="","",E9-F9)</f>
      </c>
    </row>
    <row r="10">
      <c r="G10">
        <f>IF(E10="","",E10-F10)</f>
      </c>
    </row>
    <row r="11">
      <c r="G11">
        <f>IF(E11="","",E11-F11)</f>
      </c>
    </row>
    <row r="12">
      <c r="G12">
        <f>IF(E12="","",E12-F12)</f>
      </c>
    </row>
    <row r="13">
      <c r="G13">
        <f>IF(E13="","",E13-F13)</f>
      </c>
    </row>
    <row r="14">
      <c r="G14">
        <f>IF(E14="","",E14-F14)</f>
      </c>
    </row>
    <row r="15">
      <c r="G15">
        <f>IF(E15="","",E15-F15)</f>
      </c>
    </row>
    <row r="16">
      <c r="G16">
        <f>IF(E16="","",E16-F16)</f>
      </c>
    </row>
    <row r="17">
      <c r="G17">
        <f>IF(E17="","",E17-F17)</f>
      </c>
    </row>
    <row r="18">
      <c r="G18">
        <f>IF(E18="","",E18-F18)</f>
      </c>
    </row>
    <row r="19">
      <c r="G19">
        <f>IF(E19="","",E19-F19)</f>
      </c>
    </row>
    <row r="20">
      <c r="G20">
        <f>IF(E20="","",E20-F20)</f>
      </c>
    </row>
    <row r="21">
      <c r="G21">
        <f>IF(E21="","",E21-F21)</f>
      </c>
    </row>
    <row r="22">
      <c r="G22">
        <f>IF(E22="","",E22-F22)</f>
      </c>
    </row>
    <row r="23">
      <c r="G23">
        <f>IF(E23="","",E23-F23)</f>
      </c>
    </row>
    <row r="24">
      <c r="G24">
        <f>IF(E24="","",E24-F24)</f>
      </c>
    </row>
    <row r="25">
      <c r="G25">
        <f>IF(E25="","",E25-F25)</f>
      </c>
    </row>
    <row r="26">
      <c r="G26">
        <f>IF(E26="","",E26-F26)</f>
      </c>
    </row>
    <row r="27">
      <c r="G27">
        <f>IF(E27="","",E27-F27)</f>
      </c>
    </row>
    <row r="28">
      <c r="G28">
        <f>IF(E28="","",E28-F28)</f>
      </c>
    </row>
    <row r="29">
      <c r="G29">
        <f>IF(E29="","",E29-F29)</f>
      </c>
    </row>
    <row r="30">
      <c r="G30">
        <f>IF(E30="","",E30-F30)</f>
      </c>
    </row>
    <row r="31">
      <c r="G31">
        <f>IF(E31="","",E31-F31)</f>
      </c>
    </row>
    <row r="32">
      <c r="G32">
        <f>IF(E32="","",E32-F32)</f>
      </c>
    </row>
    <row r="33">
      <c r="G33">
        <f>IF(E33="","",E33-F33)</f>
      </c>
    </row>
    <row r="34">
      <c r="G34">
        <f>IF(E34="","",E34-F34)</f>
      </c>
    </row>
    <row r="35">
      <c r="G35">
        <f>IF(E35="","",E35-F35)</f>
      </c>
    </row>
    <row r="36">
      <c r="G36">
        <f>IF(E36="","",E36-F36)</f>
      </c>
    </row>
    <row r="37">
      <c r="G37">
        <f>IF(E37="","",E37-F37)</f>
      </c>
    </row>
    <row r="38">
      <c r="G38">
        <f>IF(E38="","",E38-F38)</f>
      </c>
    </row>
    <row r="39">
      <c r="G39">
        <f>IF(E39="","",E39-F39)</f>
      </c>
    </row>
    <row r="40">
      <c r="G40">
        <f>IF(E40="","",E40-F40)</f>
      </c>
    </row>
    <row r="41">
      <c r="G41">
        <f>IF(E41="","",E41-F41)</f>
      </c>
    </row>
    <row r="42">
      <c r="G42">
        <f>IF(E42="","",E42-F42)</f>
      </c>
    </row>
    <row r="43">
      <c r="G43">
        <f>IF(E43="","",E43-F43)</f>
      </c>
    </row>
    <row r="44">
      <c r="G44">
        <f>IF(E44="","",E44-F44)</f>
      </c>
    </row>
    <row r="45">
      <c r="G45">
        <f>IF(E45="","",E45-F45)</f>
      </c>
    </row>
    <row r="46">
      <c r="G46">
        <f>IF(E46="","",E46-F46)</f>
      </c>
    </row>
    <row r="47">
      <c r="G47">
        <f>IF(E47="","",E47-F47)</f>
      </c>
    </row>
    <row r="48">
      <c r="G48">
        <f>IF(E48="","",E48-F48)</f>
      </c>
    </row>
    <row r="49">
      <c r="G49">
        <f>IF(E49="","",E49-F49)</f>
      </c>
    </row>
    <row r="50">
      <c r="G50">
        <f>IF(E50="","",E50-F50)</f>
      </c>
    </row>
    <row r="51">
      <c r="G51">
        <f>IF(E51="","",E51-F51)</f>
      </c>
    </row>
    <row r="52">
      <c r="G52">
        <f>IF(E52="","",E52-F52)</f>
      </c>
    </row>
    <row r="53">
      <c r="G53">
        <f>IF(E53="","",E53-F53)</f>
      </c>
    </row>
    <row r="54">
      <c r="G54">
        <f>IF(E54="","",E54-F54)</f>
      </c>
    </row>
    <row r="55">
      <c r="G55">
        <f>IF(E55="","",E55-F55)</f>
      </c>
    </row>
    <row r="56">
      <c r="G56">
        <f>IF(E56="","",E56-F56)</f>
      </c>
    </row>
    <row r="57">
      <c r="G57">
        <f>IF(E57="","",E57-F57)</f>
      </c>
    </row>
    <row r="58">
      <c r="G58">
        <f>IF(E58="","",E58-F58)</f>
      </c>
    </row>
    <row r="59">
      <c r="G59">
        <f>IF(E59="","",E59-F59)</f>
      </c>
    </row>
    <row r="60">
      <c r="G60">
        <f>IF(E60="","",E60-F60)</f>
      </c>
    </row>
    <row r="61">
      <c r="G61">
        <f>IF(E61="","",E61-F61)</f>
      </c>
    </row>
    <row r="62">
      <c r="G62">
        <f>IF(E62="","",E62-F62)</f>
      </c>
    </row>
    <row r="63">
      <c r="G63">
        <f>IF(E63="","",E63-F63)</f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34" customWidth="1"/>
    <col min="4" max="4" width="14" customWidth="1"/>
    <col min="5" max="5" width="20" customWidth="1"/>
    <col min="6" max="6" width="28" customWidth="1"/>
    <col min="7" max="7" width="20" customWidth="1"/>
    <col min="8" max="8" width="16" customWidth="1"/>
  </cols>
  <sheetData>
    <row r="1">
      <c r="A1" s="2" t="s">
        <v>37</v>
      </c>
      <c r="B1" s="2" t="s">
        <v>9</v>
      </c>
      <c r="C1" s="2" t="s">
        <v>77</v>
      </c>
      <c r="D1" s="2" t="s">
        <v>78</v>
      </c>
      <c r="E1" s="2" t="s">
        <v>79</v>
      </c>
      <c r="F1" s="2" t="s">
        <v>80</v>
      </c>
      <c r="G1" s="2" t="s">
        <v>81</v>
      </c>
      <c r="H1" s="2" t="s">
        <v>82</v>
      </c>
    </row>
    <row r="2">
      <c r="A2" t="s">
        <v>49</v>
      </c>
      <c r="B2" t="s">
        <v>21</v>
      </c>
      <c r="C2" t="s">
        <v>83</v>
      </c>
      <c r="D2">
        <v>9</v>
      </c>
      <c r="E2" t="s">
        <v>84</v>
      </c>
      <c r="F2" t="s">
        <v>85</v>
      </c>
      <c r="H2" t="s">
        <v>86</v>
      </c>
    </row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</sheetData>
</worksheet>
</file>

<file path=xl/worksheets/sheet7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8" customWidth="1"/>
    <col min="2" max="2" width="22" customWidth="1"/>
    <col min="3" max="3" width="22" customWidth="1"/>
    <col min="4" max="4" width="16" customWidth="1"/>
  </cols>
  <sheetData>
    <row r="1">
      <c r="A1" s="2" t="s">
        <v>87</v>
      </c>
      <c r="B1" s="2" t="s">
        <v>88</v>
      </c>
      <c r="C1" s="2" t="s">
        <v>89</v>
      </c>
      <c r="D1" s="2" t="s">
        <v>90</v>
      </c>
    </row>
    <row r="2">
      <c r="A2" t="s">
        <v>18</v>
      </c>
      <c r="B2" t="s">
        <v>50</v>
      </c>
      <c r="C2" t="s">
        <v>51</v>
      </c>
      <c r="D2" t="s">
        <v>91</v>
      </c>
    </row>
    <row r="3">
      <c r="A3" t="s">
        <v>21</v>
      </c>
      <c r="B3" t="s">
        <v>92</v>
      </c>
      <c r="C3" t="s">
        <v>56</v>
      </c>
      <c r="D3" t="s">
        <v>93</v>
      </c>
    </row>
    <row r="4">
      <c r="A4" t="s">
        <v>23</v>
      </c>
      <c r="B4" t="s">
        <v>61</v>
      </c>
      <c r="C4" t="s">
        <v>62</v>
      </c>
      <c r="D4" t="s">
        <v>94</v>
      </c>
    </row>
    <row r="5">
      <c r="A5" t="s">
        <v>25</v>
      </c>
      <c r="B5" t="s">
        <v>95</v>
      </c>
      <c r="D5" t="s">
        <v>96</v>
      </c>
    </row>
    <row r="6">
      <c r="B6" t="s">
        <v>97</v>
      </c>
      <c r="D6" t="s">
        <v>98</v>
      </c>
    </row>
  </sheetData>
</worksheet>
</file>