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st to complete"/>
    <sheet r:id="rId2" sheetId="2" name="Open commitments"/>
    <sheet r:id="rId3" sheetId="3" name="Still to commit"/>
  </sheets>
  <definedNames/>
  <calcPr/>
</workbook>
</file>

<file path=xl/sharedStrings.xml><?xml version="1.0" encoding="utf-8"?>
<sst xmlns="http://schemas.openxmlformats.org/spreadsheetml/2006/main">
  <si>
    <t>Cost to complete report · Hillside House (sample) · cost budget by phase</t>
  </si>
  <si>
    <t>Phase</t>
  </si>
  <si>
    <t>Budget</t>
  </si>
  <si>
    <t>Actual to date (paid + billed)</t>
  </si>
  <si>
    <t>Committed, not yet billed</t>
  </si>
  <si>
    <t>Still to commit</t>
  </si>
  <si>
    <t>Cost to complete</t>
  </si>
  <si>
    <t>Forecast at completion</t>
  </si>
  <si>
    <t>Variance (+ under / − over)</t>
  </si>
  <si>
    <t>% complete (measured)</t>
  </si>
  <si>
    <t>Earned value</t>
  </si>
  <si>
    <t>Budget left</t>
  </si>
  <si>
    <t>Foundation</t>
  </si>
  <si>
    <t>Structure</t>
  </si>
  <si>
    <t>Services</t>
  </si>
  <si>
    <t>Finishes</t>
  </si>
  <si>
    <t>Total</t>
  </si>
  <si>
    <t>Margin</t>
  </si>
  <si>
    <t>Contract value with the client</t>
  </si>
  <si>
    <t>Planned margin (contract − budget)</t>
  </si>
  <si>
    <t>Forecast margin (contract − forecast at completion)</t>
  </si>
  <si>
    <t>Planned margin %</t>
  </si>
  <si>
    <t>Forecast margin %</t>
  </si>
  <si>
    <t>Three methods compared (whole project)</t>
  </si>
  <si>
    <t>A. Budget left: budget − actual</t>
  </si>
  <si>
    <t>B. Bottom-up: committed + still to commit</t>
  </si>
  <si>
    <t>C. Cost performance index (CPI = earned value ÷ actual)</t>
  </si>
  <si>
    <t>C. Performance-based forecast at completion: budget ÷ CPI</t>
  </si>
  <si>
    <t>C. Performance-based cost to complete: forecast − actual</t>
  </si>
  <si>
    <t>Sample figures. Enter actual cost from paid and billed amounts; committed and still-to-commit come from the two other sheets. Use the same phase names on every sheet.</t>
  </si>
  <si>
    <t>Open commitments: approved orders and subcontracts not yet billed</t>
  </si>
  <si>
    <t>Order / contract</t>
  </si>
  <si>
    <t>What</t>
  </si>
  <si>
    <t>Value not yet billed</t>
  </si>
  <si>
    <t>PO-0219</t>
  </si>
  <si>
    <t>Blocks, delivered, not yet billed</t>
  </si>
  <si>
    <t>SC-004</t>
  </si>
  <si>
    <t>Steel fixing subcontract, balance</t>
  </si>
  <si>
    <t>SC-006</t>
  </si>
  <si>
    <t>Electrical subcontract, balance</t>
  </si>
  <si>
    <t>PO-0231</t>
  </si>
  <si>
    <t>Doors and windows order, balance</t>
  </si>
  <si>
    <t>Include deliveries received but not yet billed. Remove a line when its bill is entered as actual cost.</t>
  </si>
  <si>
    <t>Still to commit: work not yet ordered or let, at today's rates</t>
  </si>
  <si>
    <t>Item</t>
  </si>
  <si>
    <t>Unit</t>
  </si>
  <si>
    <t>Quantity left</t>
  </si>
  <si>
    <t>Current rate</t>
  </si>
  <si>
    <t>Amount</t>
  </si>
  <si>
    <t>Roof slab concrete</t>
  </si>
  <si>
    <t>m³</t>
  </si>
  <si>
    <t>Steel bar</t>
  </si>
  <si>
    <t>t</t>
  </si>
  <si>
    <t>Formwork hire</t>
  </si>
  <si>
    <t>lot</t>
  </si>
  <si>
    <t>Labour</t>
  </si>
  <si>
    <t>worker-day</t>
  </si>
  <si>
    <t>Electrical second fix (not yet let)</t>
  </si>
  <si>
    <t>Plumbing fixtures</t>
  </si>
  <si>
    <t>Floor and wall tiles</t>
  </si>
  <si>
    <t>m²</t>
  </si>
  <si>
    <t>Painting, labour and material</t>
  </si>
  <si>
    <t>Doors and windows, rest of package</t>
  </si>
  <si>
    <t>Kitchen</t>
  </si>
  <si>
    <t>Plastering labour</t>
  </si>
  <si>
    <t>Quantities come from the drawings or BOQ minus what is already built or ordered. Rates are today's quotes, not the estimate.</t>
  </si>
</sst>
</file>

<file path=xl/styles.xml><?xml version="1.0" encoding="utf-8"?>
<styleSheet xmlns="http://schemas.openxmlformats.org/spreadsheetml/2006/main">
  <numFmts count="4">
    <numFmt numFmtId="100" formatCode="#,##0.00"/>
    <numFmt numFmtId="101" formatCode="0%"/>
    <numFmt numFmtId="102" formatCode="0.0%"/>
    <numFmt numFmtId="103" formatCode="0.000"/>
  </numFmts>
  <fonts count="4">
    <font>
      <family val="2"/>
      <scheme val="minor"/>
      <color theme="1"/>
    </font>
    <font>
      <sz val="14"/>
      <family val="2"/>
      <b/>
      <color theme="1"/>
    </font>
    <font>
      <family val="2"/>
      <scheme val="minor"/>
      <b/>
      <color theme="1"/>
    </font>
    <font>
      <family val="2"/>
      <scheme val="minor"/>
      <i/>
      <color theme="1"/>
    </font>
  </fonts>
  <fills count="3">
    <fill>
      <patternFill patternType="none"/>
    </fill>
    <fill>
      <patternFill patternType="gray125"/>
    </fill>
    <fill>
      <patternFill patternType="solid">
        <fgColor rgb="FFF1ECE8"/>
        <bgColor indexed="64"/>
      </patternFill>
    </fill>
  </fills>
  <borders count="1">
    <border>
      <left/>
      <right/>
      <top/>
      <bottom/>
      <diagonal/>
    </border>
  </borders>
  <cellXfs count="10">
    <xf/>
    <xf fontId="1" applyFont="1"/>
    <xf fontId="2" applyFont="1" fillId="2" applyFill="1" applyAlignment="1">
      <alignment wrapText="1"/>
    </xf>
    <xf numFmtId="100" applyNumberFormat="1"/>
    <xf numFmtId="101" applyNumberFormat="1"/>
    <xf fontId="2" applyFont="1"/>
    <xf numFmtId="100" applyNumberFormat="1" fontId="2" applyFont="1"/>
    <xf numFmtId="102" applyNumberFormat="1"/>
    <xf numFmtId="103" applyNumberFormat="1"/>
    <xf fontId="3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3" xSplit="0" topLeftCell="A4" activePane="bottomRight" state="frozen"/>
    </sheetView>
  </sheetViews>
  <cols>
    <col min="1" max="1" width="52" customWidth="1"/>
    <col min="2" max="2" width="15" customWidth="1"/>
    <col min="3" max="3" width="15" customWidth="1"/>
    <col min="4" max="4" width="15" customWidth="1"/>
    <col min="5" max="5" width="15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</cols>
  <sheetData>
    <row r="1">
      <c r="A1" s="1" t="s">
        <v>0</v>
      </c>
    </row>
    <row r="2"/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</row>
    <row r="4">
      <c r="A4" t="s">
        <v>12</v>
      </c>
      <c r="B4" s="3">
        <v>38000</v>
      </c>
      <c r="C4" s="3">
        <v>39200</v>
      </c>
      <c r="D4" s="3">
        <f>IF(A4="","",SUMIFS('Open commitments'!$D$3:$D$42,'Open commitments'!$A$3:$A$42,A4))</f>
      </c>
      <c r="E4" s="3">
        <f>IF(A4="","",SUMIFS('Still to commit'!$F$3:$F$62,'Still to commit'!$A$3:$A$62,A4))</f>
      </c>
      <c r="F4" s="3">
        <f>IF(A4="","",D4+E4)</f>
      </c>
      <c r="G4" s="3">
        <f>IF(A4="","",N(C4)+F4)</f>
      </c>
      <c r="H4" s="3">
        <f>IF(A4="","",N(B4)-G4)</f>
      </c>
      <c r="I4" s="4">
        <v>1</v>
      </c>
      <c r="J4" s="3">
        <f>IF(OR(A4="",I4=""),"",N(B4)*I4)</f>
      </c>
      <c r="K4" s="3">
        <f>IF(A4="","",N(B4)-N(C4))</f>
      </c>
    </row>
    <row r="5">
      <c r="A5" t="s">
        <v>13</v>
      </c>
      <c r="B5" s="3">
        <v>72000</v>
      </c>
      <c r="C5" s="3">
        <v>51600</v>
      </c>
      <c r="D5" s="3">
        <f>IF(A5="","",SUMIFS('Open commitments'!$D$3:$D$42,'Open commitments'!$A$3:$A$42,A5))</f>
      </c>
      <c r="E5" s="3">
        <f>IF(A5="","",SUMIFS('Still to commit'!$F$3:$F$62,'Still to commit'!$A$3:$A$62,A5))</f>
      </c>
      <c r="F5" s="3">
        <f>IF(A5="","",D5+E5)</f>
      </c>
      <c r="G5" s="3">
        <f>IF(A5="","",N(C5)+F5)</f>
      </c>
      <c r="H5" s="3">
        <f>IF(A5="","",N(B5)-G5)</f>
      </c>
      <c r="I5" s="4">
        <v>0.7</v>
      </c>
      <c r="J5" s="3">
        <f>IF(OR(A5="",I5=""),"",N(B5)*I5)</f>
      </c>
      <c r="K5" s="3">
        <f>IF(A5="","",N(B5)-N(C5))</f>
      </c>
    </row>
    <row r="6">
      <c r="A6" t="s">
        <v>14</v>
      </c>
      <c r="B6" s="3">
        <v>34000</v>
      </c>
      <c r="C6" s="3">
        <v>4800</v>
      </c>
      <c r="D6" s="3">
        <f>IF(A6="","",SUMIFS('Open commitments'!$D$3:$D$42,'Open commitments'!$A$3:$A$42,A6))</f>
      </c>
      <c r="E6" s="3">
        <f>IF(A6="","",SUMIFS('Still to commit'!$F$3:$F$62,'Still to commit'!$A$3:$A$62,A6))</f>
      </c>
      <c r="F6" s="3">
        <f>IF(A6="","",D6+E6)</f>
      </c>
      <c r="G6" s="3">
        <f>IF(A6="","",N(C6)+F6)</f>
      </c>
      <c r="H6" s="3">
        <f>IF(A6="","",N(B6)-G6)</f>
      </c>
      <c r="I6" s="4">
        <v>0.1</v>
      </c>
      <c r="J6" s="3">
        <f>IF(OR(A6="",I6=""),"",N(B6)*I6)</f>
      </c>
      <c r="K6" s="3">
        <f>IF(A6="","",N(B6)-N(C6))</f>
      </c>
    </row>
    <row r="7">
      <c r="A7" t="s">
        <v>15</v>
      </c>
      <c r="B7" s="3">
        <v>56000</v>
      </c>
      <c r="C7" s="3">
        <v>0</v>
      </c>
      <c r="D7" s="3">
        <f>IF(A7="","",SUMIFS('Open commitments'!$D$3:$D$42,'Open commitments'!$A$3:$A$42,A7))</f>
      </c>
      <c r="E7" s="3">
        <f>IF(A7="","",SUMIFS('Still to commit'!$F$3:$F$62,'Still to commit'!$A$3:$A$62,A7))</f>
      </c>
      <c r="F7" s="3">
        <f>IF(A7="","",D7+E7)</f>
      </c>
      <c r="G7" s="3">
        <f>IF(A7="","",N(C7)+F7)</f>
      </c>
      <c r="H7" s="3">
        <f>IF(A7="","",N(B7)-G7)</f>
      </c>
      <c r="I7" s="4">
        <v>0</v>
      </c>
      <c r="J7" s="3">
        <f>IF(OR(A7="",I7=""),"",N(B7)*I7)</f>
      </c>
      <c r="K7" s="3">
        <f>IF(A7="","",N(B7)-N(C7))</f>
      </c>
    </row>
    <row r="8">
      <c r="D8" s="3">
        <f>IF(A8="","",SUMIFS('Open commitments'!$D$3:$D$42,'Open commitments'!$A$3:$A$42,A8))</f>
      </c>
      <c r="E8" s="3">
        <f>IF(A8="","",SUMIFS('Still to commit'!$F$3:$F$62,'Still to commit'!$A$3:$A$62,A8))</f>
      </c>
      <c r="F8" s="3">
        <f>IF(A8="","",D8+E8)</f>
      </c>
      <c r="G8" s="3">
        <f>IF(A8="","",N(C8)+F8)</f>
      </c>
      <c r="H8" s="3">
        <f>IF(A8="","",N(B8)-G8)</f>
      </c>
      <c r="J8" s="3">
        <f>IF(OR(A8="",I8=""),"",N(B8)*I8)</f>
      </c>
      <c r="K8" s="3">
        <f>IF(A8="","",N(B8)-N(C8))</f>
      </c>
    </row>
    <row r="9">
      <c r="D9" s="3">
        <f>IF(A9="","",SUMIFS('Open commitments'!$D$3:$D$42,'Open commitments'!$A$3:$A$42,A9))</f>
      </c>
      <c r="E9" s="3">
        <f>IF(A9="","",SUMIFS('Still to commit'!$F$3:$F$62,'Still to commit'!$A$3:$A$62,A9))</f>
      </c>
      <c r="F9" s="3">
        <f>IF(A9="","",D9+E9)</f>
      </c>
      <c r="G9" s="3">
        <f>IF(A9="","",N(C9)+F9)</f>
      </c>
      <c r="H9" s="3">
        <f>IF(A9="","",N(B9)-G9)</f>
      </c>
      <c r="J9" s="3">
        <f>IF(OR(A9="",I9=""),"",N(B9)*I9)</f>
      </c>
      <c r="K9" s="3">
        <f>IF(A9="","",N(B9)-N(C9))</f>
      </c>
    </row>
    <row r="10">
      <c r="D10" s="3">
        <f>IF(A10="","",SUMIFS('Open commitments'!$D$3:$D$42,'Open commitments'!$A$3:$A$42,A10))</f>
      </c>
      <c r="E10" s="3">
        <f>IF(A10="","",SUMIFS('Still to commit'!$F$3:$F$62,'Still to commit'!$A$3:$A$62,A10))</f>
      </c>
      <c r="F10" s="3">
        <f>IF(A10="","",D10+E10)</f>
      </c>
      <c r="G10" s="3">
        <f>IF(A10="","",N(C10)+F10)</f>
      </c>
      <c r="H10" s="3">
        <f>IF(A10="","",N(B10)-G10)</f>
      </c>
      <c r="J10" s="3">
        <f>IF(OR(A10="",I10=""),"",N(B10)*I10)</f>
      </c>
      <c r="K10" s="3">
        <f>IF(A10="","",N(B10)-N(C10))</f>
      </c>
    </row>
    <row r="11">
      <c r="D11" s="3">
        <f>IF(A11="","",SUMIFS('Open commitments'!$D$3:$D$42,'Open commitments'!$A$3:$A$42,A11))</f>
      </c>
      <c r="E11" s="3">
        <f>IF(A11="","",SUMIFS('Still to commit'!$F$3:$F$62,'Still to commit'!$A$3:$A$62,A11))</f>
      </c>
      <c r="F11" s="3">
        <f>IF(A11="","",D11+E11)</f>
      </c>
      <c r="G11" s="3">
        <f>IF(A11="","",N(C11)+F11)</f>
      </c>
      <c r="H11" s="3">
        <f>IF(A11="","",N(B11)-G11)</f>
      </c>
      <c r="J11" s="3">
        <f>IF(OR(A11="",I11=""),"",N(B11)*I11)</f>
      </c>
      <c r="K11" s="3">
        <f>IF(A11="","",N(B11)-N(C11))</f>
      </c>
    </row>
    <row r="12">
      <c r="D12" s="3">
        <f>IF(A12="","",SUMIFS('Open commitments'!$D$3:$D$42,'Open commitments'!$A$3:$A$42,A12))</f>
      </c>
      <c r="E12" s="3">
        <f>IF(A12="","",SUMIFS('Still to commit'!$F$3:$F$62,'Still to commit'!$A$3:$A$62,A12))</f>
      </c>
      <c r="F12" s="3">
        <f>IF(A12="","",D12+E12)</f>
      </c>
      <c r="G12" s="3">
        <f>IF(A12="","",N(C12)+F12)</f>
      </c>
      <c r="H12" s="3">
        <f>IF(A12="","",N(B12)-G12)</f>
      </c>
      <c r="J12" s="3">
        <f>IF(OR(A12="",I12=""),"",N(B12)*I12)</f>
      </c>
      <c r="K12" s="3">
        <f>IF(A12="","",N(B12)-N(C12))</f>
      </c>
    </row>
    <row r="13">
      <c r="D13" s="3">
        <f>IF(A13="","",SUMIFS('Open commitments'!$D$3:$D$42,'Open commitments'!$A$3:$A$42,A13))</f>
      </c>
      <c r="E13" s="3">
        <f>IF(A13="","",SUMIFS('Still to commit'!$F$3:$F$62,'Still to commit'!$A$3:$A$62,A13))</f>
      </c>
      <c r="F13" s="3">
        <f>IF(A13="","",D13+E13)</f>
      </c>
      <c r="G13" s="3">
        <f>IF(A13="","",N(C13)+F13)</f>
      </c>
      <c r="H13" s="3">
        <f>IF(A13="","",N(B13)-G13)</f>
      </c>
      <c r="J13" s="3">
        <f>IF(OR(A13="",I13=""),"",N(B13)*I13)</f>
      </c>
      <c r="K13" s="3">
        <f>IF(A13="","",N(B13)-N(C13))</f>
      </c>
    </row>
    <row r="14">
      <c r="A14" s="5" t="s">
        <v>16</v>
      </c>
      <c r="B14" s="6">
        <f>SUM(B4:B13)</f>
      </c>
      <c r="C14" s="6">
        <f>SUM(C4:C13)</f>
      </c>
      <c r="D14" s="6">
        <f>SUM(D4:D13)</f>
      </c>
      <c r="E14" s="6">
        <f>SUM(E4:E13)</f>
      </c>
      <c r="F14" s="6">
        <f>SUM(F4:F13)</f>
      </c>
      <c r="G14" s="6">
        <f>SUM(G4:G13)</f>
      </c>
      <c r="H14" s="6">
        <f>SUM(H4:H13)</f>
      </c>
      <c r="I14" s="7">
        <f>IF(B14=0,"",J14/B14)</f>
      </c>
      <c r="J14" s="6">
        <f>SUM(J4:J13)</f>
      </c>
      <c r="K14" s="6">
        <f>SUM(K4:K13)</f>
      </c>
    </row>
    <row r="15"/>
    <row r="16">
      <c r="A16" s="1" t="s">
        <v>17</v>
      </c>
    </row>
    <row r="17">
      <c r="A17" t="s">
        <v>18</v>
      </c>
      <c r="B17" s="3">
        <v>230000</v>
      </c>
    </row>
    <row r="18">
      <c r="A18" t="s">
        <v>19</v>
      </c>
      <c r="B18" s="3">
        <f>B17-B14</f>
      </c>
    </row>
    <row r="19">
      <c r="A19" t="s">
        <v>20</v>
      </c>
      <c r="B19" s="3">
        <f>B17-G14</f>
      </c>
    </row>
    <row r="20">
      <c r="A20" t="s">
        <v>21</v>
      </c>
      <c r="B20" s="7">
        <f>IF(B17=0,"",B18/B17)</f>
      </c>
    </row>
    <row r="21">
      <c r="A21" t="s">
        <v>22</v>
      </c>
      <c r="B21" s="7">
        <f>IF(B17=0,"",B19/B17)</f>
      </c>
    </row>
    <row r="22"/>
    <row r="23">
      <c r="A23" s="1" t="s">
        <v>23</v>
      </c>
    </row>
    <row r="24">
      <c r="A24" t="s">
        <v>24</v>
      </c>
      <c r="B24" s="3">
        <f>B14-C14</f>
      </c>
    </row>
    <row r="25">
      <c r="A25" t="s">
        <v>25</v>
      </c>
      <c r="B25" s="3">
        <f>F14</f>
      </c>
    </row>
    <row r="26">
      <c r="A26" t="s">
        <v>26</v>
      </c>
      <c r="B26" s="8">
        <f>IF(C14=0,"",J14/C14)</f>
      </c>
    </row>
    <row r="27">
      <c r="A27" t="s">
        <v>27</v>
      </c>
      <c r="B27" s="3">
        <f>IF(B26="","",B14/B26)</f>
      </c>
    </row>
    <row r="28">
      <c r="A28" t="s">
        <v>28</v>
      </c>
      <c r="B28" s="3">
        <f>IF(B27="","",B27-C14)</f>
      </c>
    </row>
    <row r="29"/>
    <row r="30">
      <c r="A30" s="9" t="s">
        <v>29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2" xSplit="0" topLeftCell="A3" activePane="bottomRight" state="frozen"/>
    </sheetView>
  </sheetViews>
  <cols>
    <col min="1" max="1" width="14" customWidth="1"/>
    <col min="2" max="2" width="16" customWidth="1"/>
    <col min="3" max="3" width="38" customWidth="1"/>
    <col min="4" max="4" width="18" customWidth="1"/>
  </cols>
  <sheetData>
    <row r="1">
      <c r="A1" s="1" t="s">
        <v>30</v>
      </c>
    </row>
    <row r="2">
      <c r="A2" s="2" t="s">
        <v>1</v>
      </c>
      <c r="B2" s="2" t="s">
        <v>31</v>
      </c>
      <c r="C2" s="2" t="s">
        <v>32</v>
      </c>
      <c r="D2" s="2" t="s">
        <v>33</v>
      </c>
    </row>
    <row r="3">
      <c r="A3" t="s">
        <v>13</v>
      </c>
      <c r="B3" t="s">
        <v>34</v>
      </c>
      <c r="C3" t="s">
        <v>35</v>
      </c>
      <c r="D3" s="3">
        <v>4100</v>
      </c>
    </row>
    <row r="4">
      <c r="A4" t="s">
        <v>13</v>
      </c>
      <c r="B4" t="s">
        <v>36</v>
      </c>
      <c r="C4" t="s">
        <v>37</v>
      </c>
      <c r="D4" s="3">
        <v>2300</v>
      </c>
    </row>
    <row r="5">
      <c r="A5" t="s">
        <v>14</v>
      </c>
      <c r="B5" t="s">
        <v>38</v>
      </c>
      <c r="C5" t="s">
        <v>39</v>
      </c>
      <c r="D5" s="3">
        <v>12000</v>
      </c>
    </row>
    <row r="6">
      <c r="A6" t="s">
        <v>15</v>
      </c>
      <c r="B6" t="s">
        <v>40</v>
      </c>
      <c r="C6" t="s">
        <v>41</v>
      </c>
      <c r="D6" s="3">
        <v>3000</v>
      </c>
    </row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>
      <c r="A43" s="9" t="s">
        <v>42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2" xSplit="0" topLeftCell="A3" activePane="bottomRight" state="frozen"/>
    </sheetView>
  </sheetViews>
  <cols>
    <col min="1" max="1" width="14" customWidth="1"/>
    <col min="2" max="2" width="38" customWidth="1"/>
    <col min="3" max="3" width="12" customWidth="1"/>
    <col min="4" max="4" width="14" customWidth="1"/>
    <col min="5" max="5" width="13" customWidth="1"/>
    <col min="6" max="6" width="14" customWidth="1"/>
  </cols>
  <sheetData>
    <row r="1">
      <c r="A1" s="1" t="s">
        <v>43</v>
      </c>
    </row>
    <row r="2">
      <c r="A2" s="2" t="s">
        <v>1</v>
      </c>
      <c r="B2" s="2" t="s">
        <v>44</v>
      </c>
      <c r="C2" s="2" t="s">
        <v>45</v>
      </c>
      <c r="D2" s="2" t="s">
        <v>46</v>
      </c>
      <c r="E2" s="2" t="s">
        <v>47</v>
      </c>
      <c r="F2" s="2" t="s">
        <v>48</v>
      </c>
    </row>
    <row r="3">
      <c r="A3" t="s">
        <v>13</v>
      </c>
      <c r="B3" t="s">
        <v>49</v>
      </c>
      <c r="C3" t="s">
        <v>50</v>
      </c>
      <c r="D3">
        <v>40</v>
      </c>
      <c r="E3" s="3">
        <v>145</v>
      </c>
      <c r="F3" s="3">
        <f>IF(OR(D3="",E3=""),"",D3*E3)</f>
      </c>
    </row>
    <row r="4">
      <c r="A4" t="s">
        <v>13</v>
      </c>
      <c r="B4" t="s">
        <v>51</v>
      </c>
      <c r="C4" t="s">
        <v>52</v>
      </c>
      <c r="D4">
        <v>5</v>
      </c>
      <c r="E4" s="3">
        <v>780</v>
      </c>
      <c r="F4" s="3">
        <f>IF(OR(D4="",E4=""),"",D4*E4)</f>
      </c>
    </row>
    <row r="5">
      <c r="A5" t="s">
        <v>13</v>
      </c>
      <c r="B5" t="s">
        <v>53</v>
      </c>
      <c r="C5" t="s">
        <v>54</v>
      </c>
      <c r="D5">
        <v>1</v>
      </c>
      <c r="E5" s="3">
        <v>2300</v>
      </c>
      <c r="F5" s="3">
        <f>IF(OR(D5="",E5=""),"",D5*E5)</f>
      </c>
    </row>
    <row r="6">
      <c r="A6" t="s">
        <v>13</v>
      </c>
      <c r="B6" t="s">
        <v>55</v>
      </c>
      <c r="C6" t="s">
        <v>56</v>
      </c>
      <c r="D6">
        <v>110</v>
      </c>
      <c r="E6" s="3">
        <v>50</v>
      </c>
      <c r="F6" s="3">
        <f>IF(OR(D6="",E6=""),"",D6*E6)</f>
      </c>
    </row>
    <row r="7">
      <c r="A7" t="s">
        <v>14</v>
      </c>
      <c r="B7" t="s">
        <v>57</v>
      </c>
      <c r="C7" t="s">
        <v>54</v>
      </c>
      <c r="D7">
        <v>1</v>
      </c>
      <c r="E7" s="3">
        <v>9000</v>
      </c>
      <c r="F7" s="3">
        <f>IF(OR(D7="",E7=""),"",D7*E7)</f>
      </c>
    </row>
    <row r="8">
      <c r="A8" t="s">
        <v>14</v>
      </c>
      <c r="B8" t="s">
        <v>58</v>
      </c>
      <c r="C8" t="s">
        <v>54</v>
      </c>
      <c r="D8">
        <v>1</v>
      </c>
      <c r="E8" s="3">
        <v>7500</v>
      </c>
      <c r="F8" s="3">
        <f>IF(OR(D8="",E8=""),"",D8*E8)</f>
      </c>
    </row>
    <row r="9">
      <c r="A9" t="s">
        <v>15</v>
      </c>
      <c r="B9" t="s">
        <v>59</v>
      </c>
      <c r="C9" t="s">
        <v>60</v>
      </c>
      <c r="D9">
        <v>180</v>
      </c>
      <c r="E9" s="3">
        <v>40</v>
      </c>
      <c r="F9" s="3">
        <f>IF(OR(D9="",E9=""),"",D9*E9)</f>
      </c>
    </row>
    <row r="10">
      <c r="A10" t="s">
        <v>15</v>
      </c>
      <c r="B10" t="s">
        <v>61</v>
      </c>
      <c r="C10" t="s">
        <v>54</v>
      </c>
      <c r="D10">
        <v>1</v>
      </c>
      <c r="E10" s="3">
        <v>9800</v>
      </c>
      <c r="F10" s="3">
        <f>IF(OR(D10="",E10=""),"",D10*E10)</f>
      </c>
    </row>
    <row r="11">
      <c r="A11" t="s">
        <v>15</v>
      </c>
      <c r="B11" t="s">
        <v>62</v>
      </c>
      <c r="C11" t="s">
        <v>54</v>
      </c>
      <c r="D11">
        <v>1</v>
      </c>
      <c r="E11" s="3">
        <v>21000</v>
      </c>
      <c r="F11" s="3">
        <f>IF(OR(D11="",E11=""),"",D11*E11)</f>
      </c>
    </row>
    <row r="12">
      <c r="A12" t="s">
        <v>15</v>
      </c>
      <c r="B12" t="s">
        <v>63</v>
      </c>
      <c r="C12" t="s">
        <v>54</v>
      </c>
      <c r="D12">
        <v>1</v>
      </c>
      <c r="E12" s="3">
        <v>12500</v>
      </c>
      <c r="F12" s="3">
        <f>IF(OR(D12="",E12=""),"",D12*E12)</f>
      </c>
    </row>
    <row r="13">
      <c r="A13" t="s">
        <v>15</v>
      </c>
      <c r="B13" t="s">
        <v>64</v>
      </c>
      <c r="C13" t="s">
        <v>56</v>
      </c>
      <c r="D13">
        <v>80</v>
      </c>
      <c r="E13" s="3">
        <v>50</v>
      </c>
      <c r="F13" s="3">
        <f>IF(OR(D13="",E13=""),"",D13*E13)</f>
      </c>
    </row>
    <row r="14">
      <c r="F14" s="3">
        <f>IF(OR(D14="",E14=""),"",D14*E14)</f>
      </c>
    </row>
    <row r="15">
      <c r="F15" s="3">
        <f>IF(OR(D15="",E15=""),"",D15*E15)</f>
      </c>
    </row>
    <row r="16">
      <c r="F16" s="3">
        <f>IF(OR(D16="",E16=""),"",D16*E16)</f>
      </c>
    </row>
    <row r="17">
      <c r="F17" s="3">
        <f>IF(OR(D17="",E17=""),"",D17*E17)</f>
      </c>
    </row>
    <row r="18">
      <c r="F18" s="3">
        <f>IF(OR(D18="",E18=""),"",D18*E18)</f>
      </c>
    </row>
    <row r="19">
      <c r="F19" s="3">
        <f>IF(OR(D19="",E19=""),"",D19*E19)</f>
      </c>
    </row>
    <row r="20">
      <c r="F20" s="3">
        <f>IF(OR(D20="",E20=""),"",D20*E20)</f>
      </c>
    </row>
    <row r="21">
      <c r="F21" s="3">
        <f>IF(OR(D21="",E21=""),"",D21*E21)</f>
      </c>
    </row>
    <row r="22">
      <c r="F22" s="3">
        <f>IF(OR(D22="",E22=""),"",D22*E22)</f>
      </c>
    </row>
    <row r="23">
      <c r="F23" s="3">
        <f>IF(OR(D23="",E23=""),"",D23*E23)</f>
      </c>
    </row>
    <row r="24">
      <c r="F24" s="3">
        <f>IF(OR(D24="",E24=""),"",D24*E24)</f>
      </c>
    </row>
    <row r="25">
      <c r="F25" s="3">
        <f>IF(OR(D25="",E25=""),"",D25*E25)</f>
      </c>
    </row>
    <row r="26">
      <c r="F26" s="3">
        <f>IF(OR(D26="",E26=""),"",D26*E26)</f>
      </c>
    </row>
    <row r="27">
      <c r="F27" s="3">
        <f>IF(OR(D27="",E27=""),"",D27*E27)</f>
      </c>
    </row>
    <row r="28">
      <c r="F28" s="3">
        <f>IF(OR(D28="",E28=""),"",D28*E28)</f>
      </c>
    </row>
    <row r="29">
      <c r="F29" s="3">
        <f>IF(OR(D29="",E29=""),"",D29*E29)</f>
      </c>
    </row>
    <row r="30">
      <c r="F30" s="3">
        <f>IF(OR(D30="",E30=""),"",D30*E30)</f>
      </c>
    </row>
    <row r="31">
      <c r="F31" s="3">
        <f>IF(OR(D31="",E31=""),"",D31*E31)</f>
      </c>
    </row>
    <row r="32">
      <c r="F32" s="3">
        <f>IF(OR(D32="",E32=""),"",D32*E32)</f>
      </c>
    </row>
    <row r="33">
      <c r="F33" s="3">
        <f>IF(OR(D33="",E33=""),"",D33*E33)</f>
      </c>
    </row>
    <row r="34">
      <c r="F34" s="3">
        <f>IF(OR(D34="",E34=""),"",D34*E34)</f>
      </c>
    </row>
    <row r="35">
      <c r="F35" s="3">
        <f>IF(OR(D35="",E35=""),"",D35*E35)</f>
      </c>
    </row>
    <row r="36">
      <c r="F36" s="3">
        <f>IF(OR(D36="",E36=""),"",D36*E36)</f>
      </c>
    </row>
    <row r="37">
      <c r="F37" s="3">
        <f>IF(OR(D37="",E37=""),"",D37*E37)</f>
      </c>
    </row>
    <row r="38">
      <c r="F38" s="3">
        <f>IF(OR(D38="",E38=""),"",D38*E38)</f>
      </c>
    </row>
    <row r="39">
      <c r="F39" s="3">
        <f>IF(OR(D39="",E39=""),"",D39*E39)</f>
      </c>
    </row>
    <row r="40">
      <c r="F40" s="3">
        <f>IF(OR(D40="",E40=""),"",D40*E40)</f>
      </c>
    </row>
    <row r="41">
      <c r="F41" s="3">
        <f>IF(OR(D41="",E41=""),"",D41*E41)</f>
      </c>
    </row>
    <row r="42">
      <c r="F42" s="3">
        <f>IF(OR(D42="",E42=""),"",D42*E42)</f>
      </c>
    </row>
    <row r="43">
      <c r="F43" s="3">
        <f>IF(OR(D43="",E43=""),"",D43*E43)</f>
      </c>
    </row>
    <row r="44">
      <c r="F44" s="3">
        <f>IF(OR(D44="",E44=""),"",D44*E44)</f>
      </c>
    </row>
    <row r="45">
      <c r="F45" s="3">
        <f>IF(OR(D45="",E45=""),"",D45*E45)</f>
      </c>
    </row>
    <row r="46">
      <c r="F46" s="3">
        <f>IF(OR(D46="",E46=""),"",D46*E46)</f>
      </c>
    </row>
    <row r="47">
      <c r="F47" s="3">
        <f>IF(OR(D47="",E47=""),"",D47*E47)</f>
      </c>
    </row>
    <row r="48">
      <c r="F48" s="3">
        <f>IF(OR(D48="",E48=""),"",D48*E48)</f>
      </c>
    </row>
    <row r="49">
      <c r="F49" s="3">
        <f>IF(OR(D49="",E49=""),"",D49*E49)</f>
      </c>
    </row>
    <row r="50">
      <c r="F50" s="3">
        <f>IF(OR(D50="",E50=""),"",D50*E50)</f>
      </c>
    </row>
    <row r="51">
      <c r="F51" s="3">
        <f>IF(OR(D51="",E51=""),"",D51*E51)</f>
      </c>
    </row>
    <row r="52">
      <c r="F52" s="3">
        <f>IF(OR(D52="",E52=""),"",D52*E52)</f>
      </c>
    </row>
    <row r="53">
      <c r="F53" s="3">
        <f>IF(OR(D53="",E53=""),"",D53*E53)</f>
      </c>
    </row>
    <row r="54">
      <c r="F54" s="3">
        <f>IF(OR(D54="",E54=""),"",D54*E54)</f>
      </c>
    </row>
    <row r="55">
      <c r="F55" s="3">
        <f>IF(OR(D55="",E55=""),"",D55*E55)</f>
      </c>
    </row>
    <row r="56">
      <c r="F56" s="3">
        <f>IF(OR(D56="",E56=""),"",D56*E56)</f>
      </c>
    </row>
    <row r="57">
      <c r="F57" s="3">
        <f>IF(OR(D57="",E57=""),"",D57*E57)</f>
      </c>
    </row>
    <row r="58">
      <c r="F58" s="3">
        <f>IF(OR(D58="",E58=""),"",D58*E58)</f>
      </c>
    </row>
    <row r="59">
      <c r="F59" s="3">
        <f>IF(OR(D59="",E59=""),"",D59*E59)</f>
      </c>
    </row>
    <row r="60">
      <c r="F60" s="3">
        <f>IF(OR(D60="",E60=""),"",D60*E60)</f>
      </c>
    </row>
    <row r="61">
      <c r="F61" s="3">
        <f>IF(OR(D61="",E61=""),"",D61*E61)</f>
      </c>
    </row>
    <row r="62">
      <c r="F62" s="3">
        <f>IF(OR(D62="",E62=""),"",D62*E62)</f>
      </c>
    </row>
    <row r="63">
      <c r="A63" s="9" t="s">
        <v>65</v>
      </c>
    </row>
  </sheetData>
</worksheet>
</file>